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Dukesim Data\auto\Auto2016\Prius2016\"/>
    </mc:Choice>
  </mc:AlternateContent>
  <bookViews>
    <workbookView xWindow="0" yWindow="0" windowWidth="22845" windowHeight="10770"/>
  </bookViews>
  <sheets>
    <sheet name="Drehzahl und Leistung" sheetId="1" r:id="rId1"/>
    <sheet name="Getriebe" sheetId="2" r:id="rId2"/>
  </sheets>
  <calcPr calcId="162913"/>
</workbook>
</file>

<file path=xl/calcChain.xml><?xml version="1.0" encoding="utf-8"?>
<calcChain xmlns="http://schemas.openxmlformats.org/spreadsheetml/2006/main">
  <c r="C20" i="2" l="1"/>
  <c r="B15" i="2"/>
  <c r="B18" i="1"/>
  <c r="B21" i="1" s="1"/>
  <c r="B22" i="1" s="1"/>
  <c r="B12" i="1"/>
  <c r="B11" i="1" s="1"/>
  <c r="B10" i="1" s="1"/>
  <c r="B15" i="1"/>
  <c r="B7" i="1" l="1"/>
  <c r="B8" i="1"/>
  <c r="B19" i="1" s="1"/>
  <c r="B20" i="1" s="1"/>
  <c r="B16" i="1" s="1"/>
</calcChain>
</file>

<file path=xl/sharedStrings.xml><?xml version="1.0" encoding="utf-8"?>
<sst xmlns="http://schemas.openxmlformats.org/spreadsheetml/2006/main" count="75" uniqueCount="53">
  <si>
    <t>Reibpaar</t>
  </si>
  <si>
    <t>Achse</t>
  </si>
  <si>
    <t>e</t>
  </si>
  <si>
    <t>MG1</t>
  </si>
  <si>
    <t>Sonnenrad</t>
  </si>
  <si>
    <t>Zähne</t>
  </si>
  <si>
    <t>d,e</t>
  </si>
  <si>
    <t>ICE</t>
  </si>
  <si>
    <t>Umlaufrad</t>
  </si>
  <si>
    <t>d</t>
  </si>
  <si>
    <t>Hohlrad</t>
  </si>
  <si>
    <t>Hohlrad innen</t>
  </si>
  <si>
    <t>c</t>
  </si>
  <si>
    <t>Hohlrad außen</t>
  </si>
  <si>
    <t>b,c</t>
  </si>
  <si>
    <t>Zwischenräder</t>
  </si>
  <si>
    <t>Zwischenrad groß</t>
  </si>
  <si>
    <t>b</t>
  </si>
  <si>
    <t>MG2</t>
  </si>
  <si>
    <t>a</t>
  </si>
  <si>
    <t>Zwischenrad klein</t>
  </si>
  <si>
    <t>Radachse</t>
  </si>
  <si>
    <t>m</t>
  </si>
  <si>
    <t>n ICE</t>
  </si>
  <si>
    <t>rpm</t>
  </si>
  <si>
    <t>v</t>
  </si>
  <si>
    <t>km/h</t>
  </si>
  <si>
    <t>n MG2</t>
  </si>
  <si>
    <t>n MG1</t>
  </si>
  <si>
    <t>n Hohlrad</t>
  </si>
  <si>
    <t>n Zwischenräder</t>
  </si>
  <si>
    <t>n Radachse</t>
  </si>
  <si>
    <t>kW</t>
  </si>
  <si>
    <t>Dukesim</t>
  </si>
  <si>
    <t>i0 Planetengetriebe</t>
  </si>
  <si>
    <t>Verzahnung</t>
  </si>
  <si>
    <t>Zahnrad groß</t>
  </si>
  <si>
    <t>Zahnrad klein</t>
  </si>
  <si>
    <t>Abrollumfang Reifen</t>
  </si>
  <si>
    <t>M ICE</t>
  </si>
  <si>
    <t>P ICE</t>
  </si>
  <si>
    <t>Nm</t>
  </si>
  <si>
    <t>M MG1</t>
  </si>
  <si>
    <t>P MG2</t>
  </si>
  <si>
    <t>P MG1</t>
  </si>
  <si>
    <t>P Akku</t>
  </si>
  <si>
    <t>M MG2</t>
  </si>
  <si>
    <t>PS</t>
  </si>
  <si>
    <t>rpm*Nm zu kW</t>
  </si>
  <si>
    <t>Maximum</t>
  </si>
  <si>
    <t>P total</t>
  </si>
  <si>
    <t>Prius 4 Leistungsrechner</t>
  </si>
  <si>
    <t>blau = Eingabefeld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</si>
</sst>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4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1" fontId="0" fillId="0" borderId="0" xfId="0" applyNumberFormat="1"/>
    <xf numFmtId="0" fontId="0" fillId="0" borderId="0" xfId="0" applyAlignment="1">
      <alignment horizontal="left"/>
    </xf>
    <xf numFmtId="14" fontId="0" fillId="0" borderId="0" xfId="0" applyNumberFormat="1"/>
    <xf numFmtId="0" fontId="2" fillId="0" borderId="0" xfId="0" applyFont="1"/>
    <xf numFmtId="1" fontId="0" fillId="0" borderId="1" xfId="0" applyNumberFormat="1" applyBorder="1"/>
    <xf numFmtId="0" fontId="3" fillId="0" borderId="1" xfId="0" applyFont="1" applyBorder="1"/>
    <xf numFmtId="1" fontId="3" fillId="0" borderId="1" xfId="0" applyNumberFormat="1" applyFont="1" applyBorder="1"/>
    <xf numFmtId="0" fontId="0" fillId="0" borderId="0" xfId="0" applyAlignment="1"/>
    <xf numFmtId="0" fontId="3" fillId="0" borderId="0" xfId="0" applyFont="1"/>
    <xf numFmtId="1" fontId="0" fillId="0" borderId="2" xfId="0" applyNumberFormat="1" applyBorder="1"/>
    <xf numFmtId="164" fontId="0" fillId="0" borderId="1" xfId="0" applyNumberFormat="1" applyBorder="1"/>
  </cellXfs>
  <cellStyles count="1"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85725</xdr:colOff>
      <xdr:row>2</xdr:row>
      <xdr:rowOff>66675</xdr:rowOff>
    </xdr:from>
    <xdr:to>
      <xdr:col>10</xdr:col>
      <xdr:colOff>75314</xdr:colOff>
      <xdr:row>28</xdr:row>
      <xdr:rowOff>145678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90492361-4FEF-46D4-94B3-D89F7773AD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57725" y="447675"/>
          <a:ext cx="3037589" cy="503200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tabSelected="1" zoomScale="115" zoomScaleNormal="115" workbookViewId="0">
      <selection activeCell="O2" sqref="O2"/>
    </sheetView>
  </sheetViews>
  <sheetFormatPr baseColWidth="10" defaultRowHeight="15" x14ac:dyDescent="0.25"/>
  <cols>
    <col min="1" max="1" width="22.28515625" bestFit="1" customWidth="1"/>
    <col min="2" max="2" width="11.7109375" customWidth="1"/>
    <col min="3" max="3" width="6.42578125" customWidth="1"/>
    <col min="4" max="4" width="10" bestFit="1" customWidth="1"/>
    <col min="5" max="5" width="12.28515625" customWidth="1"/>
    <col min="9" max="9" width="20.7109375" customWidth="1"/>
  </cols>
  <sheetData>
    <row r="1" spans="1:6" x14ac:dyDescent="0.25">
      <c r="A1" s="6" t="s">
        <v>51</v>
      </c>
    </row>
    <row r="2" spans="1:6" x14ac:dyDescent="0.25">
      <c r="A2" s="11" t="s">
        <v>52</v>
      </c>
      <c r="D2" s="10"/>
      <c r="E2" s="10"/>
      <c r="F2" s="10"/>
    </row>
    <row r="3" spans="1:6" x14ac:dyDescent="0.25">
      <c r="D3" s="1" t="s">
        <v>49</v>
      </c>
      <c r="E3" s="1"/>
      <c r="F3" s="1"/>
    </row>
    <row r="4" spans="1:6" x14ac:dyDescent="0.25">
      <c r="A4" t="s">
        <v>23</v>
      </c>
      <c r="B4" s="8">
        <v>2500</v>
      </c>
      <c r="C4" t="s">
        <v>24</v>
      </c>
      <c r="D4">
        <v>5200</v>
      </c>
    </row>
    <row r="5" spans="1:6" x14ac:dyDescent="0.25">
      <c r="A5" t="s">
        <v>25</v>
      </c>
      <c r="B5" s="8">
        <v>130</v>
      </c>
      <c r="C5" t="s">
        <v>26</v>
      </c>
    </row>
    <row r="7" spans="1:6" x14ac:dyDescent="0.25">
      <c r="A7" t="s">
        <v>27</v>
      </c>
      <c r="B7" s="7">
        <f>B11*Getriebe!B10/Getriebe!B11</f>
        <v>12229.857220666045</v>
      </c>
      <c r="C7" t="s">
        <v>24</v>
      </c>
      <c r="D7">
        <v>17000</v>
      </c>
    </row>
    <row r="8" spans="1:6" x14ac:dyDescent="0.25">
      <c r="A8" t="s">
        <v>28</v>
      </c>
      <c r="B8" s="7">
        <f>Getriebe!B15*B10+(1-Getriebe!B15)*B4</f>
        <v>683.6970899470889</v>
      </c>
      <c r="C8" t="s">
        <v>24</v>
      </c>
      <c r="D8">
        <v>17000</v>
      </c>
    </row>
    <row r="10" spans="1:6" x14ac:dyDescent="0.25">
      <c r="A10" t="s">
        <v>29</v>
      </c>
      <c r="B10" s="7">
        <f>B11*Getriebe!B10/Getriebe!B9</f>
        <v>3198.5780423280426</v>
      </c>
      <c r="C10" t="s">
        <v>24</v>
      </c>
    </row>
    <row r="11" spans="1:6" x14ac:dyDescent="0.25">
      <c r="A11" t="s">
        <v>30</v>
      </c>
      <c r="B11" s="7">
        <f>Getriebe!B13/Getriebe!B12*B12</f>
        <v>3922.7843915343915</v>
      </c>
      <c r="C11" t="s">
        <v>24</v>
      </c>
    </row>
    <row r="12" spans="1:6" x14ac:dyDescent="0.25">
      <c r="A12" t="s">
        <v>31</v>
      </c>
      <c r="B12" s="7">
        <f>B5/3.6/Getriebe!B16*60</f>
        <v>1128.4722222222222</v>
      </c>
      <c r="C12" t="s">
        <v>24</v>
      </c>
      <c r="F12" s="11"/>
    </row>
    <row r="13" spans="1:6" x14ac:dyDescent="0.25">
      <c r="B13" s="3"/>
    </row>
    <row r="14" spans="1:6" x14ac:dyDescent="0.25">
      <c r="A14" t="s">
        <v>39</v>
      </c>
      <c r="B14" s="9">
        <v>100</v>
      </c>
      <c r="C14" t="s">
        <v>41</v>
      </c>
      <c r="D14">
        <v>142</v>
      </c>
    </row>
    <row r="15" spans="1:6" x14ac:dyDescent="0.25">
      <c r="A15" t="s">
        <v>42</v>
      </c>
      <c r="B15" s="7">
        <f>B14*(1/(Getriebe!B15-1))</f>
        <v>-27.777777777777779</v>
      </c>
      <c r="C15" t="s">
        <v>41</v>
      </c>
      <c r="D15">
        <v>40</v>
      </c>
    </row>
    <row r="16" spans="1:6" x14ac:dyDescent="0.25">
      <c r="A16" t="s">
        <v>46</v>
      </c>
      <c r="B16" s="7">
        <f>B20/B7/Getriebe!C20</f>
        <v>1.5528869625535406</v>
      </c>
      <c r="C16" t="s">
        <v>41</v>
      </c>
      <c r="D16">
        <v>163</v>
      </c>
    </row>
    <row r="17" spans="1:4" x14ac:dyDescent="0.25">
      <c r="A17" t="s">
        <v>45</v>
      </c>
      <c r="B17" s="9">
        <v>0</v>
      </c>
      <c r="C17" t="s">
        <v>32</v>
      </c>
      <c r="D17">
        <v>27</v>
      </c>
    </row>
    <row r="18" spans="1:4" x14ac:dyDescent="0.25">
      <c r="A18" t="s">
        <v>40</v>
      </c>
      <c r="B18" s="7">
        <f>B4*B14*Getriebe!C20</f>
        <v>26.179938779914945</v>
      </c>
      <c r="C18" t="s">
        <v>32</v>
      </c>
      <c r="D18">
        <v>72</v>
      </c>
    </row>
    <row r="19" spans="1:4" x14ac:dyDescent="0.25">
      <c r="A19" t="s">
        <v>44</v>
      </c>
      <c r="B19" s="7">
        <f>B15*B8*Getriebe!C20</f>
        <v>-1.9887942176467543</v>
      </c>
      <c r="C19" t="s">
        <v>32</v>
      </c>
      <c r="D19">
        <v>23</v>
      </c>
    </row>
    <row r="20" spans="1:4" x14ac:dyDescent="0.25">
      <c r="A20" t="s">
        <v>43</v>
      </c>
      <c r="B20" s="7">
        <f>-B19+B17</f>
        <v>1.9887942176467543</v>
      </c>
      <c r="C20" t="s">
        <v>32</v>
      </c>
      <c r="D20">
        <v>53</v>
      </c>
    </row>
    <row r="21" spans="1:4" x14ac:dyDescent="0.25">
      <c r="A21" t="s">
        <v>50</v>
      </c>
      <c r="B21" s="12">
        <f>B18+B17</f>
        <v>26.179938779914945</v>
      </c>
      <c r="C21" t="s">
        <v>32</v>
      </c>
    </row>
    <row r="22" spans="1:4" x14ac:dyDescent="0.25">
      <c r="A22" t="s">
        <v>50</v>
      </c>
      <c r="B22" s="13">
        <f>B21/0.7355</f>
        <v>35.594750210625349</v>
      </c>
      <c r="C22" t="s">
        <v>47</v>
      </c>
    </row>
    <row r="24" spans="1:4" x14ac:dyDescent="0.25">
      <c r="A24" s="11"/>
    </row>
    <row r="25" spans="1:4" x14ac:dyDescent="0.25">
      <c r="A25" s="5">
        <v>43176</v>
      </c>
      <c r="B25" t="s">
        <v>33</v>
      </c>
      <c r="C25" s="5"/>
    </row>
  </sheetData>
  <conditionalFormatting sqref="B14">
    <cfRule type="dataBar" priority="19">
      <dataBar>
        <cfvo type="num" val="0"/>
        <cfvo type="num" val="$D$14"/>
        <color theme="9" tint="0.39997558519241921"/>
      </dataBar>
      <extLst>
        <ext xmlns:x14="http://schemas.microsoft.com/office/spreadsheetml/2009/9/main" uri="{B025F937-C7B1-47D3-B67F-A62EFF666E3E}">
          <x14:id>{4FA08E4F-3908-4ED4-AA6B-DEA0D8CDD99A}</x14:id>
        </ext>
      </extLst>
    </cfRule>
  </conditionalFormatting>
  <conditionalFormatting sqref="B15">
    <cfRule type="dataBar" priority="18">
      <dataBar>
        <cfvo type="num" val="$D$15*-1"/>
        <cfvo type="num" val="$D$15"/>
        <color theme="9" tint="0.39997558519241921"/>
      </dataBar>
      <extLst>
        <ext xmlns:x14="http://schemas.microsoft.com/office/spreadsheetml/2009/9/main" uri="{B025F937-C7B1-47D3-B67F-A62EFF666E3E}">
          <x14:id>{EE18308A-96D2-47CE-A064-2A3BBC775301}</x14:id>
        </ext>
      </extLst>
    </cfRule>
  </conditionalFormatting>
  <conditionalFormatting sqref="B16">
    <cfRule type="dataBar" priority="17">
      <dataBar>
        <cfvo type="num" val="$D$16*-1"/>
        <cfvo type="num" val="$D$16"/>
        <color theme="9" tint="0.39997558519241921"/>
      </dataBar>
      <extLst>
        <ext xmlns:x14="http://schemas.microsoft.com/office/spreadsheetml/2009/9/main" uri="{B025F937-C7B1-47D3-B67F-A62EFF666E3E}">
          <x14:id>{B5494E66-A935-4FFA-8DDD-E9B5716D2238}</x14:id>
        </ext>
      </extLst>
    </cfRule>
  </conditionalFormatting>
  <conditionalFormatting sqref="B17">
    <cfRule type="dataBar" priority="16">
      <dataBar>
        <cfvo type="num" val="$D$17*-1"/>
        <cfvo type="num" val="$D$17"/>
        <color theme="7" tint="0.39997558519241921"/>
      </dataBar>
      <extLst>
        <ext xmlns:x14="http://schemas.microsoft.com/office/spreadsheetml/2009/9/main" uri="{B025F937-C7B1-47D3-B67F-A62EFF666E3E}">
          <x14:id>{302BE738-FCA3-4213-8186-2A1E8E8E97AC}</x14:id>
        </ext>
      </extLst>
    </cfRule>
  </conditionalFormatting>
  <conditionalFormatting sqref="B18">
    <cfRule type="dataBar" priority="15">
      <dataBar>
        <cfvo type="num" val="0"/>
        <cfvo type="num" val="$D$18"/>
        <color theme="8" tint="0.39997558519241921"/>
      </dataBar>
      <extLst>
        <ext xmlns:x14="http://schemas.microsoft.com/office/spreadsheetml/2009/9/main" uri="{B025F937-C7B1-47D3-B67F-A62EFF666E3E}">
          <x14:id>{FF906578-6DD1-4C65-811C-B734B5174E79}</x14:id>
        </ext>
      </extLst>
    </cfRule>
  </conditionalFormatting>
  <conditionalFormatting sqref="B19">
    <cfRule type="colorScale" priority="9">
      <colorScale>
        <cfvo type="num" val="$D$19"/>
        <cfvo type="max"/>
        <color theme="0"/>
        <color rgb="FFFFEF9C"/>
      </colorScale>
    </cfRule>
    <cfRule type="dataBar" priority="14">
      <dataBar>
        <cfvo type="num" val="$D$19*-1"/>
        <cfvo type="num" val="$D$19"/>
        <color theme="8" tint="0.39997558519241921"/>
      </dataBar>
      <extLst>
        <ext xmlns:x14="http://schemas.microsoft.com/office/spreadsheetml/2009/9/main" uri="{B025F937-C7B1-47D3-B67F-A62EFF666E3E}">
          <x14:id>{8B5F19B8-BAF1-4630-A790-BB0E4C289231}</x14:id>
        </ext>
      </extLst>
    </cfRule>
  </conditionalFormatting>
  <conditionalFormatting sqref="B20">
    <cfRule type="dataBar" priority="13">
      <dataBar>
        <cfvo type="num" val="$D$20*-1"/>
        <cfvo type="num" val="$D$20"/>
        <color theme="8" tint="0.39997558519241921"/>
      </dataBar>
      <extLst>
        <ext xmlns:x14="http://schemas.microsoft.com/office/spreadsheetml/2009/9/main" uri="{B025F937-C7B1-47D3-B67F-A62EFF666E3E}">
          <x14:id>{C8717103-9E01-4AB6-819B-A6762ECE01FC}</x14:id>
        </ext>
      </extLst>
    </cfRule>
  </conditionalFormatting>
  <conditionalFormatting sqref="B7">
    <cfRule type="dataBar" priority="12">
      <dataBar>
        <cfvo type="num" val="$D$7*-1"/>
        <cfvo type="num" val="$D$7"/>
        <color theme="5" tint="0.39997558519241921"/>
      </dataBar>
      <extLst>
        <ext xmlns:x14="http://schemas.microsoft.com/office/spreadsheetml/2009/9/main" uri="{B025F937-C7B1-47D3-B67F-A62EFF666E3E}">
          <x14:id>{B979FEB6-048D-4F12-963E-880FB5457390}</x14:id>
        </ext>
      </extLst>
    </cfRule>
  </conditionalFormatting>
  <conditionalFormatting sqref="B8">
    <cfRule type="dataBar" priority="11">
      <dataBar>
        <cfvo type="num" val="$D$8*-1"/>
        <cfvo type="num" val="$D$8"/>
        <color theme="5" tint="0.39997558519241921"/>
      </dataBar>
      <extLst>
        <ext xmlns:x14="http://schemas.microsoft.com/office/spreadsheetml/2009/9/main" uri="{B025F937-C7B1-47D3-B67F-A62EFF666E3E}">
          <x14:id>{5D9E21B3-A2BD-494A-926B-6D4DDAD5F73E}</x14:id>
        </ext>
      </extLst>
    </cfRule>
  </conditionalFormatting>
  <conditionalFormatting sqref="B4">
    <cfRule type="dataBar" priority="10">
      <dataBar>
        <cfvo type="num" val="0"/>
        <cfvo type="num" val="$D$4"/>
        <color theme="5" tint="0.39997558519241921"/>
      </dataBar>
      <extLst>
        <ext xmlns:x14="http://schemas.microsoft.com/office/spreadsheetml/2009/9/main" uri="{B025F937-C7B1-47D3-B67F-A62EFF666E3E}">
          <x14:id>{16553CF4-ED2D-4DD8-8131-A913C0C2D2E4}</x14:id>
        </ext>
      </extLst>
    </cfRule>
  </conditionalFormatting>
  <pageMargins left="0.7" right="0.7" top="0.78740157499999996" bottom="0.78740157499999996" header="0.3" footer="0.3"/>
  <pageSetup paperSize="9" orientation="portrait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4FA08E4F-3908-4ED4-AA6B-DEA0D8CDD99A}">
            <x14:dataBar minLength="0" maxLength="100" gradient="0">
              <x14:cfvo type="num">
                <xm:f>0</xm:f>
              </x14:cfvo>
              <x14:cfvo type="num">
                <xm:f>$D$14</xm:f>
              </x14:cfvo>
              <x14:negativeFillColor rgb="FFFF0000"/>
              <x14:axisColor rgb="FF000000"/>
            </x14:dataBar>
          </x14:cfRule>
          <xm:sqref>B14</xm:sqref>
        </x14:conditionalFormatting>
        <x14:conditionalFormatting xmlns:xm="http://schemas.microsoft.com/office/excel/2006/main">
          <x14:cfRule type="dataBar" id="{EE18308A-96D2-47CE-A064-2A3BBC775301}">
            <x14:dataBar minLength="0" maxLength="100" gradient="0" negativeBarColorSameAsPositive="1">
              <x14:cfvo type="num">
                <xm:f>$D$15*-1</xm:f>
              </x14:cfvo>
              <x14:cfvo type="num">
                <xm:f>$D$15</xm:f>
              </x14:cfvo>
              <x14:axisColor rgb="FF000000"/>
            </x14:dataBar>
          </x14:cfRule>
          <xm:sqref>B15</xm:sqref>
        </x14:conditionalFormatting>
        <x14:conditionalFormatting xmlns:xm="http://schemas.microsoft.com/office/excel/2006/main">
          <x14:cfRule type="dataBar" id="{B5494E66-A935-4FFA-8DDD-E9B5716D2238}">
            <x14:dataBar minLength="0" maxLength="100" gradient="0" negativeBarColorSameAsPositive="1">
              <x14:cfvo type="num">
                <xm:f>$D$16*-1</xm:f>
              </x14:cfvo>
              <x14:cfvo type="num">
                <xm:f>$D$16</xm:f>
              </x14:cfvo>
              <x14:axisColor rgb="FF000000"/>
            </x14:dataBar>
          </x14:cfRule>
          <xm:sqref>B16</xm:sqref>
        </x14:conditionalFormatting>
        <x14:conditionalFormatting xmlns:xm="http://schemas.microsoft.com/office/excel/2006/main">
          <x14:cfRule type="dataBar" id="{302BE738-FCA3-4213-8186-2A1E8E8E97AC}">
            <x14:dataBar minLength="0" maxLength="100" gradient="0" negativeBarColorSameAsPositive="1">
              <x14:cfvo type="num">
                <xm:f>$D$17*-1</xm:f>
              </x14:cfvo>
              <x14:cfvo type="num">
                <xm:f>$D$17</xm:f>
              </x14:cfvo>
              <x14:axisColor rgb="FF000000"/>
            </x14:dataBar>
          </x14:cfRule>
          <xm:sqref>B17</xm:sqref>
        </x14:conditionalFormatting>
        <x14:conditionalFormatting xmlns:xm="http://schemas.microsoft.com/office/excel/2006/main">
          <x14:cfRule type="dataBar" id="{FF906578-6DD1-4C65-811C-B734B5174E79}">
            <x14:dataBar minLength="0" maxLength="100" gradient="0">
              <x14:cfvo type="num">
                <xm:f>0</xm:f>
              </x14:cfvo>
              <x14:cfvo type="num">
                <xm:f>$D$18</xm:f>
              </x14:cfvo>
              <x14:negativeFillColor rgb="FFFF0000"/>
              <x14:axisColor rgb="FF000000"/>
            </x14:dataBar>
          </x14:cfRule>
          <xm:sqref>B18</xm:sqref>
        </x14:conditionalFormatting>
        <x14:conditionalFormatting xmlns:xm="http://schemas.microsoft.com/office/excel/2006/main">
          <x14:cfRule type="dataBar" id="{8B5F19B8-BAF1-4630-A790-BB0E4C289231}">
            <x14:dataBar minLength="0" maxLength="100" gradient="0" negativeBarColorSameAsPositive="1">
              <x14:cfvo type="num">
                <xm:f>$D$19*-1</xm:f>
              </x14:cfvo>
              <x14:cfvo type="num">
                <xm:f>$D$19</xm:f>
              </x14:cfvo>
              <x14:axisColor rgb="FF000000"/>
            </x14:dataBar>
          </x14:cfRule>
          <xm:sqref>B19</xm:sqref>
        </x14:conditionalFormatting>
        <x14:conditionalFormatting xmlns:xm="http://schemas.microsoft.com/office/excel/2006/main">
          <x14:cfRule type="dataBar" id="{C8717103-9E01-4AB6-819B-A6762ECE01FC}">
            <x14:dataBar minLength="0" maxLength="100" gradient="0" negativeBarColorSameAsPositive="1">
              <x14:cfvo type="num">
                <xm:f>$D$20*-1</xm:f>
              </x14:cfvo>
              <x14:cfvo type="num">
                <xm:f>$D$20</xm:f>
              </x14:cfvo>
              <x14:axisColor rgb="FF000000"/>
            </x14:dataBar>
          </x14:cfRule>
          <xm:sqref>B20</xm:sqref>
        </x14:conditionalFormatting>
        <x14:conditionalFormatting xmlns:xm="http://schemas.microsoft.com/office/excel/2006/main">
          <x14:cfRule type="dataBar" id="{B979FEB6-048D-4F12-963E-880FB5457390}">
            <x14:dataBar minLength="0" maxLength="100" gradient="0" negativeBarColorSameAsPositive="1">
              <x14:cfvo type="num">
                <xm:f>$D$7*-1</xm:f>
              </x14:cfvo>
              <x14:cfvo type="num">
                <xm:f>$D$7</xm:f>
              </x14:cfvo>
              <x14:axisColor rgb="FF000000"/>
            </x14:dataBar>
          </x14:cfRule>
          <x14:cfRule type="iconSet" priority="1" id="{48CEAD86-675A-4585-8D56-67CA5EAFC52A}">
            <x14:iconSet custom="1">
              <x14:cfvo type="percent">
                <xm:f>0</xm:f>
              </x14:cfvo>
              <x14:cfvo type="num">
                <xm:f>$D$7*-1</xm:f>
              </x14:cfvo>
              <x14:cfvo type="num" gte="0">
                <xm:f>$D$7</xm:f>
              </x14:cfvo>
              <x14:cfIcon iconSet="3Symbols" iconId="0"/>
              <x14:cfIcon iconSet="NoIcons" iconId="0"/>
              <x14:cfIcon iconSet="3Symbols" iconId="0"/>
            </x14:iconSet>
          </x14:cfRule>
          <xm:sqref>B7</xm:sqref>
        </x14:conditionalFormatting>
        <x14:conditionalFormatting xmlns:xm="http://schemas.microsoft.com/office/excel/2006/main">
          <x14:cfRule type="dataBar" id="{5D9E21B3-A2BD-494A-926B-6D4DDAD5F73E}">
            <x14:dataBar minLength="0" maxLength="100" gradient="0" negativeBarColorSameAsPositive="1">
              <x14:cfvo type="num">
                <xm:f>$D$8*-1</xm:f>
              </x14:cfvo>
              <x14:cfvo type="num">
                <xm:f>$D$8</xm:f>
              </x14:cfvo>
              <x14:axisColor rgb="FF000000"/>
            </x14:dataBar>
          </x14:cfRule>
          <xm:sqref>B8</xm:sqref>
        </x14:conditionalFormatting>
        <x14:conditionalFormatting xmlns:xm="http://schemas.microsoft.com/office/excel/2006/main">
          <x14:cfRule type="dataBar" id="{16553CF4-ED2D-4DD8-8131-A913C0C2D2E4}">
            <x14:dataBar minLength="0" maxLength="100" gradient="0">
              <x14:cfvo type="num">
                <xm:f>0</xm:f>
              </x14:cfvo>
              <x14:cfvo type="num">
                <xm:f>$D$4</xm:f>
              </x14:cfvo>
              <x14:negativeFillColor rgb="FFFF0000"/>
              <x14:axisColor rgb="FF000000"/>
            </x14:dataBar>
          </x14:cfRule>
          <xm:sqref>B4</xm:sqref>
        </x14:conditionalFormatting>
        <x14:conditionalFormatting xmlns:xm="http://schemas.microsoft.com/office/excel/2006/main">
          <x14:cfRule type="iconSet" priority="8" id="{C70DC30E-1E5B-4A06-8A06-8E438F12E9BC}">
            <x14:iconSet custom="1">
              <x14:cfvo type="percent">
                <xm:f>0</xm:f>
              </x14:cfvo>
              <x14:cfvo type="num">
                <xm:f>0</xm:f>
              </x14:cfvo>
              <x14:cfvo type="num" gte="0">
                <xm:f>$D$14</xm:f>
              </x14:cfvo>
              <x14:cfIcon iconSet="3Symbols" iconId="0"/>
              <x14:cfIcon iconSet="NoIcons" iconId="0"/>
              <x14:cfIcon iconSet="3Symbols" iconId="0"/>
            </x14:iconSet>
          </x14:cfRule>
          <xm:sqref>B14</xm:sqref>
        </x14:conditionalFormatting>
        <x14:conditionalFormatting xmlns:xm="http://schemas.microsoft.com/office/excel/2006/main">
          <x14:cfRule type="iconSet" priority="7" id="{1B67157D-A2E4-4315-B8A8-6877DE60B2B9}">
            <x14:iconSet custom="1">
              <x14:cfvo type="percent">
                <xm:f>0</xm:f>
              </x14:cfvo>
              <x14:cfvo type="num">
                <xm:f>$D$15*-1</xm:f>
              </x14:cfvo>
              <x14:cfvo type="num">
                <xm:f>$D$15</xm:f>
              </x14:cfvo>
              <x14:cfIcon iconSet="3Symbols" iconId="0"/>
              <x14:cfIcon iconSet="NoIcons" iconId="0"/>
              <x14:cfIcon iconSet="3Symbols" iconId="0"/>
            </x14:iconSet>
          </x14:cfRule>
          <xm:sqref>B15</xm:sqref>
        </x14:conditionalFormatting>
        <x14:conditionalFormatting xmlns:xm="http://schemas.microsoft.com/office/excel/2006/main">
          <x14:cfRule type="iconSet" priority="6" id="{BAC3D54F-9CDD-4791-A9AD-783E4BCD66AD}">
            <x14:iconSet custom="1">
              <x14:cfvo type="percent">
                <xm:f>0</xm:f>
              </x14:cfvo>
              <x14:cfvo type="num">
                <xm:f>$D$16*-1</xm:f>
              </x14:cfvo>
              <x14:cfvo type="num">
                <xm:f>$D$16</xm:f>
              </x14:cfvo>
              <x14:cfIcon iconSet="3Symbols" iconId="0"/>
              <x14:cfIcon iconSet="NoIcons" iconId="0"/>
              <x14:cfIcon iconSet="3Symbols" iconId="0"/>
            </x14:iconSet>
          </x14:cfRule>
          <xm:sqref>B16</xm:sqref>
        </x14:conditionalFormatting>
        <x14:conditionalFormatting xmlns:xm="http://schemas.microsoft.com/office/excel/2006/main">
          <x14:cfRule type="iconSet" priority="5" id="{7FF1CF9C-4D99-412C-BF7F-C55CA94D289A}">
            <x14:iconSet custom="1">
              <x14:cfvo type="percent">
                <xm:f>0</xm:f>
              </x14:cfvo>
              <x14:cfvo type="num">
                <xm:f>$D$17*-1</xm:f>
              </x14:cfvo>
              <x14:cfvo type="num" gte="0">
                <xm:f>$D$17</xm:f>
              </x14:cfvo>
              <x14:cfIcon iconSet="3Symbols" iconId="0"/>
              <x14:cfIcon iconSet="NoIcons" iconId="0"/>
              <x14:cfIcon iconSet="3Symbols" iconId="0"/>
            </x14:iconSet>
          </x14:cfRule>
          <xm:sqref>B17</xm:sqref>
        </x14:conditionalFormatting>
        <x14:conditionalFormatting xmlns:xm="http://schemas.microsoft.com/office/excel/2006/main">
          <x14:cfRule type="iconSet" priority="4" id="{79FFD2A9-146A-4C46-91DD-2B7C4EA8A00D}">
            <x14:iconSet custom="1">
              <x14:cfvo type="percent">
                <xm:f>0</xm:f>
              </x14:cfvo>
              <x14:cfvo type="num">
                <xm:f>0</xm:f>
              </x14:cfvo>
              <x14:cfvo type="num" gte="0">
                <xm:f>$D$18</xm:f>
              </x14:cfvo>
              <x14:cfIcon iconSet="3Symbols" iconId="0"/>
              <x14:cfIcon iconSet="NoIcons" iconId="0"/>
              <x14:cfIcon iconSet="3Symbols" iconId="0"/>
            </x14:iconSet>
          </x14:cfRule>
          <xm:sqref>B18</xm:sqref>
        </x14:conditionalFormatting>
        <x14:conditionalFormatting xmlns:xm="http://schemas.microsoft.com/office/excel/2006/main">
          <x14:cfRule type="iconSet" priority="3" id="{A79AFFB8-EFE6-4BAC-ABC6-9EDC4DEA27E6}">
            <x14:iconSet custom="1">
              <x14:cfvo type="percent">
                <xm:f>0</xm:f>
              </x14:cfvo>
              <x14:cfvo type="num">
                <xm:f>$D$19*-1</xm:f>
              </x14:cfvo>
              <x14:cfvo type="num">
                <xm:f>$D$19</xm:f>
              </x14:cfvo>
              <x14:cfIcon iconSet="3Symbols" iconId="0"/>
              <x14:cfIcon iconSet="NoIcons" iconId="0"/>
              <x14:cfIcon iconSet="3Symbols" iconId="0"/>
            </x14:iconSet>
          </x14:cfRule>
          <xm:sqref>B19</xm:sqref>
        </x14:conditionalFormatting>
        <x14:conditionalFormatting xmlns:xm="http://schemas.microsoft.com/office/excel/2006/main">
          <x14:cfRule type="iconSet" priority="2" id="{57679BC3-E6B1-4E40-BC6C-D6A497C1F189}">
            <x14:iconSet custom="1">
              <x14:cfvo type="percent">
                <xm:f>0</xm:f>
              </x14:cfvo>
              <x14:cfvo type="num">
                <xm:f>$D$20*-1</xm:f>
              </x14:cfvo>
              <x14:cfvo type="num">
                <xm:f>$D$20</xm:f>
              </x14:cfvo>
              <x14:cfIcon iconSet="3Symbols" iconId="0"/>
              <x14:cfIcon iconSet="NoIcons" iconId="0"/>
              <x14:cfIcon iconSet="3Symbols" iconId="0"/>
            </x14:iconSet>
          </x14:cfRule>
          <xm:sqref>B20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E20"/>
  <sheetViews>
    <sheetView workbookViewId="0">
      <selection activeCell="B20" sqref="B20"/>
    </sheetView>
  </sheetViews>
  <sheetFormatPr baseColWidth="10" defaultRowHeight="15" x14ac:dyDescent="0.25"/>
  <sheetData>
    <row r="5" spans="1:5" x14ac:dyDescent="0.25">
      <c r="A5" t="s">
        <v>35</v>
      </c>
      <c r="B5" s="1"/>
      <c r="C5" s="1"/>
      <c r="D5" s="1" t="s">
        <v>0</v>
      </c>
      <c r="E5" t="s">
        <v>1</v>
      </c>
    </row>
    <row r="6" spans="1:5" x14ac:dyDescent="0.25">
      <c r="A6" t="s">
        <v>4</v>
      </c>
      <c r="B6" s="2">
        <v>30</v>
      </c>
      <c r="C6" s="4" t="s">
        <v>5</v>
      </c>
      <c r="D6" s="1" t="s">
        <v>2</v>
      </c>
      <c r="E6" t="s">
        <v>3</v>
      </c>
    </row>
    <row r="7" spans="1:5" x14ac:dyDescent="0.25">
      <c r="A7" t="s">
        <v>8</v>
      </c>
      <c r="B7" s="2">
        <v>23</v>
      </c>
      <c r="C7" s="4" t="s">
        <v>5</v>
      </c>
      <c r="D7" s="1" t="s">
        <v>6</v>
      </c>
      <c r="E7" t="s">
        <v>7</v>
      </c>
    </row>
    <row r="8" spans="1:5" x14ac:dyDescent="0.25">
      <c r="A8" t="s">
        <v>11</v>
      </c>
      <c r="B8" s="2">
        <v>78</v>
      </c>
      <c r="C8" s="4" t="s">
        <v>5</v>
      </c>
      <c r="D8" s="1" t="s">
        <v>9</v>
      </c>
      <c r="E8" t="s">
        <v>10</v>
      </c>
    </row>
    <row r="9" spans="1:5" x14ac:dyDescent="0.25">
      <c r="A9" t="s">
        <v>13</v>
      </c>
      <c r="B9">
        <v>65</v>
      </c>
      <c r="C9" s="4" t="s">
        <v>5</v>
      </c>
      <c r="D9" s="1" t="s">
        <v>12</v>
      </c>
      <c r="E9" t="s">
        <v>10</v>
      </c>
    </row>
    <row r="10" spans="1:5" x14ac:dyDescent="0.25">
      <c r="A10" t="s">
        <v>16</v>
      </c>
      <c r="B10">
        <v>53</v>
      </c>
      <c r="C10" s="4" t="s">
        <v>5</v>
      </c>
      <c r="D10" s="1" t="s">
        <v>14</v>
      </c>
      <c r="E10" t="s">
        <v>15</v>
      </c>
    </row>
    <row r="11" spans="1:5" x14ac:dyDescent="0.25">
      <c r="A11" t="s">
        <v>37</v>
      </c>
      <c r="B11">
        <v>17</v>
      </c>
      <c r="C11" s="4" t="s">
        <v>5</v>
      </c>
      <c r="D11" s="1" t="s">
        <v>17</v>
      </c>
      <c r="E11" t="s">
        <v>18</v>
      </c>
    </row>
    <row r="12" spans="1:5" x14ac:dyDescent="0.25">
      <c r="A12" t="s">
        <v>20</v>
      </c>
      <c r="B12">
        <v>21</v>
      </c>
      <c r="C12" s="4" t="s">
        <v>5</v>
      </c>
      <c r="D12" s="1" t="s">
        <v>19</v>
      </c>
      <c r="E12" t="s">
        <v>15</v>
      </c>
    </row>
    <row r="13" spans="1:5" x14ac:dyDescent="0.25">
      <c r="A13" t="s">
        <v>36</v>
      </c>
      <c r="B13">
        <v>73</v>
      </c>
      <c r="C13" s="4" t="s">
        <v>5</v>
      </c>
      <c r="D13" s="1" t="s">
        <v>19</v>
      </c>
      <c r="E13" t="s">
        <v>21</v>
      </c>
    </row>
    <row r="15" spans="1:5" x14ac:dyDescent="0.25">
      <c r="A15" t="s">
        <v>34</v>
      </c>
      <c r="B15">
        <f>-B8/B6</f>
        <v>-2.6</v>
      </c>
    </row>
    <row r="16" spans="1:5" x14ac:dyDescent="0.25">
      <c r="A16" t="s">
        <v>38</v>
      </c>
      <c r="B16">
        <v>1.92</v>
      </c>
      <c r="C16" t="s">
        <v>22</v>
      </c>
    </row>
    <row r="20" spans="2:3" x14ac:dyDescent="0.25">
      <c r="B20" t="s">
        <v>48</v>
      </c>
      <c r="C20">
        <f>1/60/1000*PI()*2</f>
        <v>1.0471975511965978E-4</v>
      </c>
    </row>
  </sheetData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Drehzahl und Leistung</vt:lpstr>
      <vt:lpstr>Getriebe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Dukesim</dc:creator>
  <cp:lastModifiedBy>Dukesim</cp:lastModifiedBy>
  <dcterms:created xsi:type="dcterms:W3CDTF">2016-12-04T19:00:43Z</dcterms:created>
  <dcterms:modified xsi:type="dcterms:W3CDTF">2018-03-17T17:49:25Z</dcterms:modified>
</cp:coreProperties>
</file>